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<sst xmlns="http://schemas.openxmlformats.org/spreadsheetml/2006/main" count="260" uniqueCount="160">
  <si>
    <t xml:space="preserve">Inscrição Mobiliária</t>
  </si>
  <si>
    <t xml:space="preserve">CPF/CNPJ</t>
  </si>
  <si>
    <t xml:space="preserve">Nome/Razão Social</t>
  </si>
  <si>
    <t xml:space="preserve">Nome Fantasia</t>
  </si>
  <si>
    <t xml:space="preserve">Descrição</t>
  </si>
  <si>
    <t xml:space="preserve">% Redução</t>
  </si>
  <si>
    <t xml:space="preserve">% Redução Taxa</t>
  </si>
  <si>
    <t xml:space="preserve">Data Início</t>
  </si>
  <si>
    <t xml:space="preserve">Data Fim</t>
  </si>
  <si>
    <t xml:space="preserve">EMPRESA BRASILEIRA DE CORREIOS E TELEGRAFOS</t>
  </si>
  <si>
    <t xml:space="preserve">PATR/RENDA/SERV UNS DOS OUTROS</t>
  </si>
  <si>
    <t xml:space="preserve">IRMANDADE DA SANTA MISERICORDIA DE ANGRA DOS REIS</t>
  </si>
  <si>
    <t xml:space="preserve">HOSPITAL E MATERNIDADE CODRATO DE VILHENA</t>
  </si>
  <si>
    <t xml:space="preserve">RADIO ANGRA LTDA</t>
  </si>
  <si>
    <t xml:space="preserve">VEIC. PUB LIVRO/JORNAL/REVISTA</t>
  </si>
  <si>
    <t xml:space="preserve">EMPRESA JORNALISTICA MARÉ LTDA - ME</t>
  </si>
  <si>
    <t xml:space="preserve">RADIO COSTA AZUL FM LTDA EPP</t>
  </si>
  <si>
    <t xml:space="preserve">Isento de ISS</t>
  </si>
  <si>
    <t xml:space="preserve">PRONAOS ROSACRUZ DE ANGRA DOS REIS AMORC</t>
  </si>
  <si>
    <t xml:space="preserve">TEMPLO DE QQ CULTO</t>
  </si>
  <si>
    <t xml:space="preserve">UTILIDADE PUBLICA</t>
  </si>
  <si>
    <t xml:space="preserve">ANGRA SHOPPING EDITORA E PUBLICIDADES LTDA</t>
  </si>
  <si>
    <t xml:space="preserve">JORNAL COBERTURA E PRODUÇÕES LTDA.</t>
  </si>
  <si>
    <t xml:space="preserve">SERVICO NACIONAL DE APRENDIZAGEM COMERCIAL - SENAC</t>
  </si>
  <si>
    <t xml:space="preserve">SENAC ANGRA DOS REIS</t>
  </si>
  <si>
    <t xml:space="preserve">PART POL/FUND/SIND/EDU/ASS.SOC</t>
  </si>
  <si>
    <t xml:space="preserve">DISTRIBUIDORA DE JORNAIS E REVISTAS CUBA DE ANGRA LTDA - ME</t>
  </si>
  <si>
    <t xml:space="preserve">SIND.PROF.DOS CONS.OPER.CARG.&amp; DESC.NOS PORTOS DE A.DOS REIS</t>
  </si>
  <si>
    <t xml:space="preserve">COSTA VERDE AGRICOLA LTDA</t>
  </si>
  <si>
    <t xml:space="preserve">TPAR - TERMINAL PORTUÁRIO DE ANGRA DOS REIS S/A</t>
  </si>
  <si>
    <t xml:space="preserve">Lei 4.010/2021</t>
  </si>
  <si>
    <t xml:space="preserve">DIARIO DA CORTE EMPRESA JORNALÍSTICA LTDA</t>
  </si>
  <si>
    <t xml:space="preserve">TV RIO SUL LTDA</t>
  </si>
  <si>
    <t xml:space="preserve">TV RIO SUL</t>
  </si>
  <si>
    <t xml:space="preserve">SERVICO AUTONOMO DE CAPTACAO DE AGUA E TRATAMENTO DE ESGOTO</t>
  </si>
  <si>
    <t xml:space="preserve">SAAE</t>
  </si>
  <si>
    <t xml:space="preserve">UNIAO/EST/MUNI/AUTAR/PART. POL</t>
  </si>
  <si>
    <t xml:space="preserve">IGREJA PENTECOSTAL ROCHE ETERNA</t>
  </si>
  <si>
    <t xml:space="preserve">MINISTÉRIO EVANGÉLICO PROJETO BETANIA</t>
  </si>
  <si>
    <t xml:space="preserve">IGJ PROJETO BETANIA</t>
  </si>
  <si>
    <t xml:space="preserve">SODALICIO DA ORDEM TERCEIRA DO CARMO</t>
  </si>
  <si>
    <t xml:space="preserve">ORDEM TERCEIRA CARMO</t>
  </si>
  <si>
    <t xml:space="preserve">AGÊNCIA NACIONAL DE VIGILÂNCIA SANITÁRIA - ANVISA</t>
  </si>
  <si>
    <t xml:space="preserve">TRIBUNAL DE JUSTIÇA DO ESTADO DO RIO DE JANEIRO</t>
  </si>
  <si>
    <t xml:space="preserve">Isento das Taxas</t>
  </si>
  <si>
    <t xml:space="preserve">EMPRESA JORNALISTICA DIARIO DO VALE LTDA</t>
  </si>
  <si>
    <t xml:space="preserve">DIARIO DO VALE</t>
  </si>
  <si>
    <t xml:space="preserve">MITRA DIOCESANA DE ITAGUAI</t>
  </si>
  <si>
    <t xml:space="preserve">PAR SANTISSIMA TRIND</t>
  </si>
  <si>
    <t xml:space="preserve">UNIVERSIDADE DO ESTADO DO RIO DE JANEIRO</t>
  </si>
  <si>
    <t xml:space="preserve">ASSOCIAÇÃO BRASIL SGI</t>
  </si>
  <si>
    <t xml:space="preserve">FUNDAÇÃO DE TURISMO DE ANGRA DOS REIS</t>
  </si>
  <si>
    <t xml:space="preserve">TURISANGRA</t>
  </si>
  <si>
    <t xml:space="preserve">NUSPE - NÚCLEO DE SERVIÇOS E PROJETOS ESPECIAIS</t>
  </si>
  <si>
    <t xml:space="preserve">NUSPE</t>
  </si>
  <si>
    <t xml:space="preserve">SOCIEDADE DE TELEVISÃO SUL FLUMINENSE LTDA</t>
  </si>
  <si>
    <t xml:space="preserve">MINISTERIO PUBLICO DO ESTADO DO RIO DE JANEIRO</t>
  </si>
  <si>
    <t xml:space="preserve">FUNDAÇÃO ESPÍRITA DR. BEZERRA DE MENEZES</t>
  </si>
  <si>
    <t xml:space="preserve">JORNAL VOZ DE JACUECANGA LTDA</t>
  </si>
  <si>
    <t xml:space="preserve">VOZ DE JACUECANGA</t>
  </si>
  <si>
    <t xml:space="preserve">IGREJA EVANGÉLICA MINISTÉRIO RESTITUIÇÃO DE ANGRA.</t>
  </si>
  <si>
    <t xml:space="preserve">IGREJA EVANGÉLICA MI</t>
  </si>
  <si>
    <t xml:space="preserve">TVSBT CANAL 3 DE NOVA FRIBURGO LTDA</t>
  </si>
  <si>
    <t xml:space="preserve">TRIBUNAL REGIONAL DO TRABALHO DA 1ª REGIÃO</t>
  </si>
  <si>
    <t xml:space="preserve">AUGUSTA E RESPEITÁVEL LOJA SIMBÓLICA UNIÃO E VITÓRIA</t>
  </si>
  <si>
    <t xml:space="preserve">INSTITUTO NACIONAL DO SEGURO SOCIAL</t>
  </si>
  <si>
    <t xml:space="preserve">IGREJA BATISTA CENTRAL EM JAPUÍBA</t>
  </si>
  <si>
    <t xml:space="preserve">IBACEN</t>
  </si>
  <si>
    <t xml:space="preserve">SOCIEDADE ACADÊMICA GREENHALGH</t>
  </si>
  <si>
    <t xml:space="preserve">SAG</t>
  </si>
  <si>
    <t xml:space="preserve">DNIT - DEPARTAMENTO NACIONAL DE INFRAEST DE TRANSPORTES</t>
  </si>
  <si>
    <t xml:space="preserve">DNIT</t>
  </si>
  <si>
    <t xml:space="preserve">SESI - SERVIÇO SOCIAL DA INDÚSTRIA</t>
  </si>
  <si>
    <t xml:space="preserve">GRUPO TEATRAL CUTUCURIM</t>
  </si>
  <si>
    <t xml:space="preserve">RECEITAS ESPETAC. FINS ASSIST.</t>
  </si>
  <si>
    <t xml:space="preserve">TPAR OPERADORA PORTUÁRIA S.A.</t>
  </si>
  <si>
    <t xml:space="preserve">SERVIÇO NACIONAL DE APRENDIZAGEM INDUSTRIAL - SENAI</t>
  </si>
  <si>
    <t xml:space="preserve">UNIDADE SENAI DE ANGRA DOS REIS</t>
  </si>
  <si>
    <t xml:space="preserve">LIGA CULTURAL AFRO BRASILEIRA</t>
  </si>
  <si>
    <t xml:space="preserve">ASSOC CULT/REC/DESPORT</t>
  </si>
  <si>
    <t xml:space="preserve">I.D.E.A.S. INSTITUTO DESENVOLV. ENSINO E ASSISTENCIA A SAUDE</t>
  </si>
  <si>
    <t xml:space="preserve">SINDICATO DOS TRAB. PORTUAR. EM CAPATAZIA DE ANGRA DOS REIS</t>
  </si>
  <si>
    <t xml:space="preserve">SINTRACAR</t>
  </si>
  <si>
    <t xml:space="preserve">COLETIVO DE MULHERES NEGRAS AMIGAS DA R BRASIL W. MANDELA</t>
  </si>
  <si>
    <t xml:space="preserve">COMNARB</t>
  </si>
  <si>
    <t xml:space="preserve">ANGRA DOS REIS MARINA CLUBE</t>
  </si>
  <si>
    <t xml:space="preserve">Isento de ISS e Taxas</t>
  </si>
  <si>
    <t xml:space="preserve">PRAIA CLUBE GARATUCAIA</t>
  </si>
  <si>
    <t xml:space="preserve">COMAM - CONSELHO MUNIC.DAS ASSOC.DE MORAD.DE ANGRA DOS REIS</t>
  </si>
  <si>
    <t xml:space="preserve">COMAM</t>
  </si>
  <si>
    <t xml:space="preserve">SINDICATO DOS TRAB.RURAIS DE ANGRA DOS REIS</t>
  </si>
  <si>
    <t xml:space="preserve">COMUNIDADE UNIDA DE JACUACANGA</t>
  </si>
  <si>
    <t xml:space="preserve">COMUNIDADE UNIDA</t>
  </si>
  <si>
    <t xml:space="preserve">FUNDO MUNICIPAL DE ASSISTENCIA SOCIAL</t>
  </si>
  <si>
    <t xml:space="preserve">FMAS</t>
  </si>
  <si>
    <t xml:space="preserve">ASSOCIAÇÃO MAIS QUE AMIGOS DE ANGRA DOS REIS - RJ - AMA</t>
  </si>
  <si>
    <t xml:space="preserve">ASSOCIAÇÃO DOS TRABALHADORES DA CENTRAL NUCLEAR DE ANGRA</t>
  </si>
  <si>
    <t xml:space="preserve">CENTRO DE TREINAMENTO PROFISSIONALIZANTE - ACENA</t>
  </si>
  <si>
    <t xml:space="preserve">ANGRA DOS REIS CÂMARA MUNICIPAL</t>
  </si>
  <si>
    <t xml:space="preserve">CÂMARA MUNICIPAL DE ANGRA DOS REIS</t>
  </si>
  <si>
    <t xml:space="preserve">AMIGOS DO MAR DE ANGRA DOS REIS</t>
  </si>
  <si>
    <t xml:space="preserve">AMAR</t>
  </si>
  <si>
    <t xml:space="preserve">GRÊMIO RECREATIVO BLOCO CARNAVALESCO UNIDOS DE JACUECANGA</t>
  </si>
  <si>
    <t xml:space="preserve">SINDICATO DAS EMPRES. DE MARINAS E SIMILARES DO EST. DO R.J.</t>
  </si>
  <si>
    <t xml:space="preserve">SEMAR</t>
  </si>
  <si>
    <t xml:space="preserve">ASSOCIAÇÃO DE MARINHEIROS DA COSTA VERDE</t>
  </si>
  <si>
    <t xml:space="preserve">ASSOC.RECR.CULTUR.E CARNAV.BLOCO DA IMPRENSA DE A.DOS REIS.</t>
  </si>
  <si>
    <t xml:space="preserve">ABIAR</t>
  </si>
  <si>
    <t xml:space="preserve">IGREJA INTERNACIONAL DA GRAÇA DE DEUS</t>
  </si>
  <si>
    <t xml:space="preserve">IGREJA DA GRAÇA DE DEUS</t>
  </si>
  <si>
    <t xml:space="preserve">BLOCO CARNAVALESCO KI MERDA É ESSA?</t>
  </si>
  <si>
    <t xml:space="preserve">BLOCO KI MERDA E ESSA?</t>
  </si>
  <si>
    <t xml:space="preserve">ASSOCIAÇÃO RECREATIVA, CULTURAL E ESPORTIVA LIGA DE BLOCOS E BANDAS WILLIAN CESAR</t>
  </si>
  <si>
    <t xml:space="preserve">ASSOCIAÇÃO CARNAVALESCA SURURU FORMADO</t>
  </si>
  <si>
    <t xml:space="preserve">SURURU FORMADO</t>
  </si>
  <si>
    <t xml:space="preserve">GRÊMIO RECREATIVO BLOCO CARNAVALESCO UNIDOS DO MALHAÇÃO</t>
  </si>
  <si>
    <t xml:space="preserve">ASSOCIAÇÃO BENEFIC. DAS MULHERES DETERM. E AMIGOS DO BRASIL</t>
  </si>
  <si>
    <t xml:space="preserve">MULHERES DETERMINADAS</t>
  </si>
  <si>
    <t xml:space="preserve">AS VERMELHAS INTEG E DINÂM AMB NA CONSTR DA SUST E CIDADANIA</t>
  </si>
  <si>
    <t xml:space="preserve">AS VERMELHAS</t>
  </si>
  <si>
    <t xml:space="preserve">SOCIEDADE EQUESTRE DE ANGRA DOS REIS - RJ</t>
  </si>
  <si>
    <t xml:space="preserve">SEAR</t>
  </si>
  <si>
    <t xml:space="preserve">ASSOCIACAO REGIONAL PAR</t>
  </si>
  <si>
    <t xml:space="preserve">ASSPAR</t>
  </si>
  <si>
    <t xml:space="preserve">IGREJA EVANGÉLICA ASSEMBLÉIA DE DEUS MINIST. SUL FLUMINENSE</t>
  </si>
  <si>
    <t xml:space="preserve">CTM 262/84 - ART 18 IV</t>
  </si>
  <si>
    <t xml:space="preserve">ASSOCIAÇÃO RECREAT. CULTUR. BLOCO CARNAVALESCO VAI QUEM QUER</t>
  </si>
  <si>
    <t xml:space="preserve">BLOCO CARNAVALESCO VAI QUEM QUER</t>
  </si>
  <si>
    <t xml:space="preserve">BLOCO CARNAVALESCO UNS &amp; OUTROS DE LADEIRA ABAIXO</t>
  </si>
  <si>
    <t xml:space="preserve">BLOCO UNS &amp; OUTROS</t>
  </si>
  <si>
    <t xml:space="preserve">CORAL DA CIDADE DE ANGRA DOS REIS</t>
  </si>
  <si>
    <t xml:space="preserve">CORAL MUNICIPAL DE ANGRA DOS REIS</t>
  </si>
  <si>
    <t xml:space="preserve">CONSELHO REGIONAL DE CORRETORES DE IMÓVEIS/RJ - 1ª REGIÃO</t>
  </si>
  <si>
    <t xml:space="preserve">CRECI/RJ</t>
  </si>
  <si>
    <t xml:space="preserve">ASSOC. DAS ENT. GEST. USUÁR. DE CANAL COMU. DE A. DOS REIS</t>
  </si>
  <si>
    <t xml:space="preserve">TVC - TV COMUNITÁRIA</t>
  </si>
  <si>
    <t xml:space="preserve">ASSOCIAÇÃO CULTURAL RAUL POMPÉIA</t>
  </si>
  <si>
    <t xml:space="preserve">ACRP</t>
  </si>
  <si>
    <t xml:space="preserve">IGREJA EVANGÉLICA MINISTÉRIO SARANDO A TERRA</t>
  </si>
  <si>
    <t xml:space="preserve">IGREJA EVANGÉLICA SARANDO A TERRA</t>
  </si>
  <si>
    <t xml:space="preserve">IGREJA PENTENCOSTAL DA BÊNÇÃO DE DEUS</t>
  </si>
  <si>
    <t xml:space="preserve">ASSOCIAÇÃO DE MANTENEDORES BENEFICIÁRIOS DA PETROS - AMBEP</t>
  </si>
  <si>
    <t xml:space="preserve">AMBEP</t>
  </si>
  <si>
    <t xml:space="preserve">ASSOCIAÇÃO CARNAVALESCA RECREATIVA ALCOÓLATRAS DE PLANTÃO</t>
  </si>
  <si>
    <t xml:space="preserve">ASSOCIAÇÃO DOS AMIGOS DA PONTA DO CANTADOR</t>
  </si>
  <si>
    <t xml:space="preserve">PROJETO SOCIAL AJAX</t>
  </si>
  <si>
    <t xml:space="preserve">GREMIO RECREATIVO BLOCO CARNAVALESCO UNIDOS DA PORTELINHA</t>
  </si>
  <si>
    <t xml:space="preserve">GRBCUP</t>
  </si>
  <si>
    <t xml:space="preserve">GRBC GRÊMIO RECREATIVO BLOCO CARNAVALESCO UNIDOS DA PAZ</t>
  </si>
  <si>
    <t xml:space="preserve">BLOCO CARNAVALESCO UNIDOS DA PAZ</t>
  </si>
  <si>
    <t xml:space="preserve">FEDERAÇÃO DE CICLISMO DO ESTADO DO RIO DE JANEIRO</t>
  </si>
  <si>
    <t xml:space="preserve">FICIERJ</t>
  </si>
  <si>
    <t xml:space="preserve">ASS BRAS DA IG DE JESUS CRISTO DOS SANTOS DOS ULTIMOS DIAS</t>
  </si>
  <si>
    <t xml:space="preserve">ASSOC.BRAS.D'A IGREJA DE JESUS CRISTO DOS S.U.D.</t>
  </si>
  <si>
    <t xml:space="preserve">ASSOCIAÇÃO TENIS E CIDADANIA</t>
  </si>
  <si>
    <t xml:space="preserve">IGREJA FILADÉLFIA ESPAÇO RESTAURANDO VIDAS</t>
  </si>
  <si>
    <t xml:space="preserve">IGREJA FILADÉLFIA</t>
  </si>
  <si>
    <t xml:space="preserve">IGREJA PRESBITERIANA DE ANGRA DOS REIS</t>
  </si>
  <si>
    <t xml:space="preserve">FEDERAÇÃO CARIOCA DE MMA</t>
  </si>
  <si>
    <t xml:space="preserve">MIXED MARCIAL ARTS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</si>
</sst>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&quot;,00%&quot;"/>
    <numFmt numFmtId="166" formatCode="0.0&quot;,00%&quot;"/>
    <numFmt numFmtId="167" formatCode="d/m/yyyy"/>
    <numFmt numFmtId="168" formatCode="00.0&quot;,00%&quot;"/>
  </numFmts>
  <fonts count="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6796875" defaultRowHeight="14.25" customHeight="false" zeroHeight="false" outlineLevelRow="0" outlineLevelCol="0"/>
  <cols>
    <col collapsed="false" customWidth="true" hidden="false" outlineLevel="0" max="1" min="1" style="0" width="17.71"/>
    <col collapsed="false" customWidth="true" hidden="false" outlineLevel="0" max="2" min="2" style="0" width="17.15"/>
    <col collapsed="false" customWidth="true" hidden="false" outlineLevel="0" max="3" min="3" style="1" width="80.58"/>
    <col collapsed="false" customWidth="true" hidden="false" outlineLevel="0" max="4" min="4" style="1" width="49.71"/>
    <col collapsed="false" customWidth="true" hidden="false" outlineLevel="0" max="5" min="5" style="0" width="33.85"/>
    <col collapsed="false" customWidth="true" hidden="false" outlineLevel="0" max="6" min="6" style="1" width="10"/>
    <col collapsed="false" customWidth="true" hidden="false" outlineLevel="0" max="7" min="7" style="1" width="14"/>
    <col collapsed="false" customWidth="true" hidden="false" outlineLevel="0" max="8" min="8" style="1" width="17"/>
    <col collapsed="false" customWidth="true" hidden="false" outlineLevel="0" max="9" min="9" style="1" width="18.58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4.25" hidden="false" customHeight="false" outlineLevel="0" collapsed="false">
      <c r="A2" s="1" t="n">
        <v>346</v>
      </c>
      <c r="B2" s="1" t="str">
        <f aca="false">"34028316065230"</f>
        <v>34028316065230</v>
      </c>
      <c r="C2" s="1" t="s">
        <v>9</v>
      </c>
      <c r="E2" s="1" t="s">
        <v>10</v>
      </c>
      <c r="F2" s="2" t="n">
        <v>100</v>
      </c>
      <c r="G2" s="3" t="n">
        <v>0</v>
      </c>
      <c r="H2" s="4" t="n">
        <v>36526</v>
      </c>
      <c r="I2" s="4" t="n">
        <v>54788</v>
      </c>
    </row>
    <row r="3" customFormat="false" ht="14.25" hidden="false" customHeight="false" outlineLevel="0" collapsed="false">
      <c r="A3" s="1" t="n">
        <v>3478</v>
      </c>
      <c r="B3" s="1" t="str">
        <f aca="false">"28503308000179"</f>
        <v>28503308000179</v>
      </c>
      <c r="C3" s="1" t="s">
        <v>11</v>
      </c>
      <c r="D3" s="1" t="s">
        <v>12</v>
      </c>
      <c r="E3" s="1" t="s">
        <v>10</v>
      </c>
      <c r="F3" s="2" t="n">
        <v>100</v>
      </c>
      <c r="G3" s="3" t="n">
        <v>0</v>
      </c>
      <c r="H3" s="4" t="n">
        <v>36526</v>
      </c>
      <c r="I3" s="4" t="n">
        <v>54788</v>
      </c>
    </row>
    <row r="4" customFormat="false" ht="14.25" hidden="false" customHeight="false" outlineLevel="0" collapsed="false">
      <c r="A4" s="1" t="n">
        <v>5123</v>
      </c>
      <c r="B4" s="1" t="str">
        <f aca="false">"30330609000190"</f>
        <v>30330609000190</v>
      </c>
      <c r="C4" s="1" t="s">
        <v>13</v>
      </c>
      <c r="E4" s="1" t="s">
        <v>14</v>
      </c>
      <c r="F4" s="2" t="n">
        <v>100</v>
      </c>
      <c r="G4" s="3" t="n">
        <v>0</v>
      </c>
      <c r="H4" s="4" t="n">
        <v>36526</v>
      </c>
      <c r="I4" s="4" t="n">
        <v>54788</v>
      </c>
    </row>
    <row r="5" customFormat="false" ht="14.25" hidden="false" customHeight="false" outlineLevel="0" collapsed="false">
      <c r="A5" s="1" t="n">
        <v>5174</v>
      </c>
      <c r="B5" s="1" t="str">
        <f aca="false">"30321657000111"</f>
        <v>30321657000111</v>
      </c>
      <c r="C5" s="1" t="s">
        <v>15</v>
      </c>
      <c r="E5" s="1" t="s">
        <v>14</v>
      </c>
      <c r="F5" s="2" t="n">
        <v>100</v>
      </c>
      <c r="G5" s="3" t="n">
        <v>0</v>
      </c>
      <c r="H5" s="4" t="n">
        <v>36526</v>
      </c>
      <c r="I5" s="4" t="n">
        <v>54788</v>
      </c>
    </row>
    <row r="6" customFormat="false" ht="14.25" hidden="false" customHeight="false" outlineLevel="0" collapsed="false">
      <c r="A6" s="1" t="n">
        <v>5327</v>
      </c>
      <c r="B6" s="1" t="str">
        <f aca="false">"27849751000133"</f>
        <v>27849751000133</v>
      </c>
      <c r="C6" s="1" t="s">
        <v>16</v>
      </c>
      <c r="E6" s="1" t="s">
        <v>17</v>
      </c>
      <c r="F6" s="2" t="n">
        <v>100</v>
      </c>
      <c r="G6" s="3" t="n">
        <v>0</v>
      </c>
      <c r="H6" s="4" t="n">
        <v>36526</v>
      </c>
      <c r="I6" s="4" t="n">
        <v>54788</v>
      </c>
    </row>
    <row r="7" customFormat="false" ht="14.25" hidden="false" customHeight="false" outlineLevel="0" collapsed="false">
      <c r="A7" s="1" t="n">
        <v>7006</v>
      </c>
      <c r="B7" s="1" t="str">
        <f aca="false">"30322788000113"</f>
        <v>30322788000113</v>
      </c>
      <c r="C7" s="1" t="s">
        <v>18</v>
      </c>
      <c r="E7" s="1" t="s">
        <v>19</v>
      </c>
      <c r="F7" s="2" t="n">
        <v>100</v>
      </c>
      <c r="G7" s="3" t="n">
        <v>0</v>
      </c>
      <c r="H7" s="4" t="n">
        <v>36526</v>
      </c>
      <c r="I7" s="4" t="n">
        <v>54788</v>
      </c>
    </row>
    <row r="8" customFormat="false" ht="14.25" hidden="false" customHeight="false" outlineLevel="0" collapsed="false">
      <c r="A8" s="1" t="n">
        <v>7006</v>
      </c>
      <c r="B8" s="1" t="str">
        <f aca="false">"30322788000113"</f>
        <v>30322788000113</v>
      </c>
      <c r="C8" s="1" t="s">
        <v>18</v>
      </c>
      <c r="E8" s="1" t="s">
        <v>20</v>
      </c>
      <c r="F8" s="3" t="n">
        <v>0</v>
      </c>
      <c r="G8" s="2" t="n">
        <v>100</v>
      </c>
      <c r="H8" s="4" t="n">
        <v>36526</v>
      </c>
      <c r="I8" s="4" t="n">
        <v>54788</v>
      </c>
    </row>
    <row r="9" customFormat="false" ht="14.25" hidden="false" customHeight="false" outlineLevel="0" collapsed="false">
      <c r="A9" s="1" t="n">
        <v>7101</v>
      </c>
      <c r="B9" s="1" t="str">
        <f aca="false">"30322887000103"</f>
        <v>30322887000103</v>
      </c>
      <c r="C9" s="1" t="s">
        <v>21</v>
      </c>
      <c r="E9" s="1" t="s">
        <v>14</v>
      </c>
      <c r="F9" s="2" t="n">
        <v>100</v>
      </c>
      <c r="G9" s="3" t="n">
        <v>0</v>
      </c>
      <c r="H9" s="4" t="n">
        <v>36526</v>
      </c>
      <c r="I9" s="4" t="n">
        <v>54788</v>
      </c>
    </row>
    <row r="10" customFormat="false" ht="14.25" hidden="false" customHeight="false" outlineLevel="0" collapsed="false">
      <c r="A10" s="1" t="n">
        <v>8008</v>
      </c>
      <c r="B10" s="1" t="str">
        <f aca="false">"30323968000110"</f>
        <v>30323968000110</v>
      </c>
      <c r="C10" s="1" t="s">
        <v>22</v>
      </c>
      <c r="E10" s="1" t="s">
        <v>14</v>
      </c>
      <c r="F10" s="2" t="n">
        <v>100</v>
      </c>
      <c r="G10" s="3" t="n">
        <v>0</v>
      </c>
      <c r="H10" s="4" t="n">
        <v>36526</v>
      </c>
      <c r="I10" s="4" t="n">
        <v>54788</v>
      </c>
    </row>
    <row r="11" customFormat="false" ht="14.25" hidden="false" customHeight="false" outlineLevel="0" collapsed="false">
      <c r="A11" s="1" t="n">
        <v>9337</v>
      </c>
      <c r="B11" s="1" t="str">
        <f aca="false">"03672347008234"</f>
        <v>03672347008234</v>
      </c>
      <c r="C11" s="1" t="s">
        <v>23</v>
      </c>
      <c r="D11" s="1" t="s">
        <v>24</v>
      </c>
      <c r="E11" s="1" t="s">
        <v>25</v>
      </c>
      <c r="F11" s="2" t="n">
        <v>100</v>
      </c>
      <c r="G11" s="3" t="n">
        <v>0</v>
      </c>
      <c r="H11" s="4" t="n">
        <v>36526</v>
      </c>
      <c r="I11" s="4" t="n">
        <v>54788</v>
      </c>
    </row>
    <row r="12" customFormat="false" ht="14.25" hidden="false" customHeight="false" outlineLevel="0" collapsed="false">
      <c r="A12" s="1" t="n">
        <v>9980</v>
      </c>
      <c r="B12" s="1" t="str">
        <f aca="false">"32356735000149"</f>
        <v>32356735000149</v>
      </c>
      <c r="C12" s="1" t="s">
        <v>26</v>
      </c>
      <c r="E12" s="1" t="s">
        <v>14</v>
      </c>
      <c r="F12" s="2" t="n">
        <v>100</v>
      </c>
      <c r="G12" s="3" t="n">
        <v>0</v>
      </c>
      <c r="H12" s="4" t="n">
        <v>36526</v>
      </c>
      <c r="I12" s="4" t="n">
        <v>54788</v>
      </c>
    </row>
    <row r="13" customFormat="false" ht="14.25" hidden="false" customHeight="false" outlineLevel="0" collapsed="false">
      <c r="A13" s="1" t="n">
        <v>10102</v>
      </c>
      <c r="B13" s="1" t="str">
        <f aca="false">"30325260000106"</f>
        <v>30325260000106</v>
      </c>
      <c r="C13" s="1" t="s">
        <v>27</v>
      </c>
      <c r="E13" s="1" t="s">
        <v>25</v>
      </c>
      <c r="F13" s="2" t="n">
        <v>100</v>
      </c>
      <c r="G13" s="3" t="n">
        <v>0</v>
      </c>
      <c r="H13" s="4" t="n">
        <v>36526</v>
      </c>
      <c r="I13" s="4" t="n">
        <v>54788</v>
      </c>
    </row>
    <row r="14" customFormat="false" ht="14.25" hidden="false" customHeight="false" outlineLevel="0" collapsed="false">
      <c r="A14" s="1" t="n">
        <v>15815</v>
      </c>
      <c r="B14" s="1" t="str">
        <f aca="false">"31933526000158"</f>
        <v>31933526000158</v>
      </c>
      <c r="C14" s="1" t="s">
        <v>28</v>
      </c>
      <c r="E14" s="1" t="s">
        <v>17</v>
      </c>
      <c r="F14" s="2" t="n">
        <v>100</v>
      </c>
      <c r="G14" s="3" t="n">
        <v>0</v>
      </c>
      <c r="H14" s="4" t="n">
        <v>36526</v>
      </c>
      <c r="I14" s="4" t="n">
        <v>54788</v>
      </c>
    </row>
    <row r="15" customFormat="false" ht="14.25" hidden="false" customHeight="false" outlineLevel="0" collapsed="false">
      <c r="A15" s="1" t="n">
        <v>17092</v>
      </c>
      <c r="B15" s="1" t="str">
        <f aca="false">"02891814000199"</f>
        <v>02891814000199</v>
      </c>
      <c r="C15" s="1" t="s">
        <v>29</v>
      </c>
      <c r="E15" s="1" t="s">
        <v>30</v>
      </c>
      <c r="F15" s="5" t="n">
        <v>40</v>
      </c>
      <c r="G15" s="3" t="n">
        <v>0</v>
      </c>
      <c r="H15" s="4" t="n">
        <v>45658</v>
      </c>
      <c r="I15" s="4" t="n">
        <v>46752</v>
      </c>
    </row>
    <row r="16" customFormat="false" ht="14.25" hidden="false" customHeight="false" outlineLevel="0" collapsed="false">
      <c r="A16" s="1" t="n">
        <v>17092</v>
      </c>
      <c r="B16" s="1" t="str">
        <f aca="false">"02891814000199"</f>
        <v>02891814000199</v>
      </c>
      <c r="C16" s="1" t="s">
        <v>29</v>
      </c>
      <c r="E16" s="1" t="s">
        <v>30</v>
      </c>
      <c r="F16" s="5" t="n">
        <v>20</v>
      </c>
      <c r="G16" s="3" t="n">
        <v>0</v>
      </c>
      <c r="H16" s="4" t="n">
        <v>46753</v>
      </c>
      <c r="I16" s="4" t="n">
        <v>47848</v>
      </c>
    </row>
    <row r="17" customFormat="false" ht="14.25" hidden="false" customHeight="false" outlineLevel="0" collapsed="false">
      <c r="A17" s="1" t="n">
        <v>18236</v>
      </c>
      <c r="B17" s="1" t="str">
        <f aca="false">"03858791000183"</f>
        <v>03858791000183</v>
      </c>
      <c r="C17" s="1" t="s">
        <v>31</v>
      </c>
      <c r="E17" s="1" t="s">
        <v>14</v>
      </c>
      <c r="F17" s="2" t="n">
        <v>100</v>
      </c>
      <c r="G17" s="3" t="n">
        <v>0</v>
      </c>
      <c r="H17" s="4" t="n">
        <v>36526</v>
      </c>
      <c r="I17" s="4" t="n">
        <v>54788</v>
      </c>
    </row>
    <row r="18" customFormat="false" ht="14.25" hidden="false" customHeight="false" outlineLevel="0" collapsed="false">
      <c r="A18" s="1" t="n">
        <v>18835</v>
      </c>
      <c r="B18" s="1" t="str">
        <f aca="false">"31980600000510"</f>
        <v>31980600000510</v>
      </c>
      <c r="C18" s="1" t="s">
        <v>32</v>
      </c>
      <c r="D18" s="1" t="s">
        <v>33</v>
      </c>
      <c r="E18" s="1" t="s">
        <v>14</v>
      </c>
      <c r="F18" s="2" t="n">
        <v>100</v>
      </c>
      <c r="G18" s="3" t="n">
        <v>0</v>
      </c>
      <c r="H18" s="4" t="n">
        <v>36526</v>
      </c>
      <c r="I18" s="4" t="n">
        <v>54788</v>
      </c>
    </row>
    <row r="19" customFormat="false" ht="14.25" hidden="false" customHeight="false" outlineLevel="0" collapsed="false">
      <c r="A19" s="1" t="n">
        <v>19428</v>
      </c>
      <c r="B19" s="1" t="str">
        <f aca="false">"04867429000131"</f>
        <v>04867429000131</v>
      </c>
      <c r="C19" s="1" t="s">
        <v>34</v>
      </c>
      <c r="D19" s="1" t="s">
        <v>35</v>
      </c>
      <c r="E19" s="1" t="s">
        <v>10</v>
      </c>
      <c r="F19" s="2" t="n">
        <v>100</v>
      </c>
      <c r="G19" s="3" t="n">
        <v>0</v>
      </c>
      <c r="H19" s="4" t="n">
        <v>36526</v>
      </c>
      <c r="I19" s="4" t="n">
        <v>54788</v>
      </c>
    </row>
    <row r="20" customFormat="false" ht="14.25" hidden="false" customHeight="false" outlineLevel="0" collapsed="false">
      <c r="A20" s="1" t="n">
        <v>19428</v>
      </c>
      <c r="B20" s="1" t="str">
        <f aca="false">"04867429000131"</f>
        <v>04867429000131</v>
      </c>
      <c r="C20" s="1" t="s">
        <v>34</v>
      </c>
      <c r="D20" s="1" t="s">
        <v>35</v>
      </c>
      <c r="E20" s="1" t="s">
        <v>36</v>
      </c>
      <c r="F20" s="3" t="n">
        <v>0</v>
      </c>
      <c r="G20" s="2" t="n">
        <v>100</v>
      </c>
      <c r="H20" s="4" t="n">
        <v>36526</v>
      </c>
      <c r="I20" s="4" t="n">
        <v>54788</v>
      </c>
    </row>
    <row r="21" customFormat="false" ht="14.25" hidden="false" customHeight="false" outlineLevel="0" collapsed="false">
      <c r="A21" s="1" t="n">
        <v>19699</v>
      </c>
      <c r="B21" s="1" t="str">
        <f aca="false">"06178188000149"</f>
        <v>06178188000149</v>
      </c>
      <c r="C21" s="1" t="s">
        <v>37</v>
      </c>
      <c r="E21" s="1" t="s">
        <v>19</v>
      </c>
      <c r="F21" s="2" t="n">
        <v>100</v>
      </c>
      <c r="G21" s="3" t="n">
        <v>0</v>
      </c>
      <c r="H21" s="4" t="n">
        <v>36526</v>
      </c>
      <c r="I21" s="4" t="n">
        <v>54788</v>
      </c>
    </row>
    <row r="22" customFormat="false" ht="14.25" hidden="false" customHeight="false" outlineLevel="0" collapsed="false">
      <c r="A22" s="1" t="n">
        <v>20041</v>
      </c>
      <c r="B22" s="1" t="str">
        <f aca="false">"05903967000105"</f>
        <v>05903967000105</v>
      </c>
      <c r="C22" s="1" t="s">
        <v>38</v>
      </c>
      <c r="D22" s="1" t="s">
        <v>39</v>
      </c>
      <c r="E22" s="1" t="s">
        <v>17</v>
      </c>
      <c r="F22" s="2" t="n">
        <v>100</v>
      </c>
      <c r="G22" s="2" t="n">
        <v>100</v>
      </c>
      <c r="H22" s="4" t="n">
        <v>36526</v>
      </c>
      <c r="I22" s="4" t="n">
        <v>54788</v>
      </c>
    </row>
    <row r="23" customFormat="false" ht="14.25" hidden="false" customHeight="false" outlineLevel="0" collapsed="false">
      <c r="A23" s="1" t="n">
        <v>20064</v>
      </c>
      <c r="B23" s="1" t="str">
        <f aca="false">"01639662000179"</f>
        <v>01639662000179</v>
      </c>
      <c r="C23" s="1" t="s">
        <v>40</v>
      </c>
      <c r="D23" s="1" t="s">
        <v>41</v>
      </c>
      <c r="E23" s="1" t="s">
        <v>19</v>
      </c>
      <c r="F23" s="2" t="n">
        <v>100</v>
      </c>
      <c r="G23" s="3" t="n">
        <v>0</v>
      </c>
      <c r="H23" s="4" t="n">
        <v>36526</v>
      </c>
      <c r="I23" s="4" t="n">
        <v>54788</v>
      </c>
    </row>
    <row r="24" customFormat="false" ht="14.25" hidden="false" customHeight="false" outlineLevel="0" collapsed="false">
      <c r="A24" s="1" t="n">
        <v>20072</v>
      </c>
      <c r="B24" s="1" t="str">
        <f aca="false">"03112386000545"</f>
        <v>03112386000545</v>
      </c>
      <c r="C24" s="1" t="s">
        <v>42</v>
      </c>
      <c r="E24" s="1" t="s">
        <v>10</v>
      </c>
      <c r="F24" s="2" t="n">
        <v>100</v>
      </c>
      <c r="G24" s="2" t="n">
        <v>100</v>
      </c>
      <c r="H24" s="4" t="n">
        <v>36526</v>
      </c>
      <c r="I24" s="4" t="n">
        <v>54788</v>
      </c>
    </row>
    <row r="25" customFormat="false" ht="14.25" hidden="false" customHeight="false" outlineLevel="0" collapsed="false">
      <c r="A25" s="1" t="n">
        <v>20073</v>
      </c>
      <c r="B25" s="1" t="str">
        <f aca="false">"03112386000545"</f>
        <v>03112386000545</v>
      </c>
      <c r="C25" s="1" t="s">
        <v>42</v>
      </c>
      <c r="E25" s="1" t="s">
        <v>10</v>
      </c>
      <c r="F25" s="2" t="n">
        <v>100</v>
      </c>
      <c r="G25" s="2" t="n">
        <v>100</v>
      </c>
      <c r="H25" s="4" t="n">
        <v>36526</v>
      </c>
      <c r="I25" s="4" t="n">
        <v>54788</v>
      </c>
    </row>
    <row r="26" customFormat="false" ht="14.25" hidden="false" customHeight="false" outlineLevel="0" collapsed="false">
      <c r="A26" s="1" t="n">
        <v>20079</v>
      </c>
      <c r="B26" s="1" t="str">
        <f aca="false">"28538734000148"</f>
        <v>28538734000148</v>
      </c>
      <c r="C26" s="1" t="s">
        <v>43</v>
      </c>
      <c r="E26" s="1" t="s">
        <v>10</v>
      </c>
      <c r="F26" s="2" t="n">
        <v>100</v>
      </c>
      <c r="G26" s="3" t="n">
        <v>0</v>
      </c>
      <c r="H26" s="4" t="n">
        <v>36526</v>
      </c>
      <c r="I26" s="4" t="n">
        <v>54788</v>
      </c>
    </row>
    <row r="27" customFormat="false" ht="14.25" hidden="false" customHeight="false" outlineLevel="0" collapsed="false">
      <c r="A27" s="1" t="n">
        <v>20079</v>
      </c>
      <c r="B27" s="1" t="str">
        <f aca="false">"28538734000148"</f>
        <v>28538734000148</v>
      </c>
      <c r="C27" s="1" t="s">
        <v>43</v>
      </c>
      <c r="E27" s="1" t="s">
        <v>44</v>
      </c>
      <c r="F27" s="3" t="n">
        <v>0</v>
      </c>
      <c r="G27" s="2" t="n">
        <v>100</v>
      </c>
      <c r="H27" s="4" t="n">
        <v>36526</v>
      </c>
      <c r="I27" s="4" t="n">
        <v>54788</v>
      </c>
    </row>
    <row r="28" customFormat="false" ht="14.25" hidden="false" customHeight="false" outlineLevel="0" collapsed="false">
      <c r="A28" s="1" t="n">
        <v>20094</v>
      </c>
      <c r="B28" s="1" t="str">
        <f aca="false">"39555503000169"</f>
        <v>39555503000169</v>
      </c>
      <c r="C28" s="1" t="s">
        <v>45</v>
      </c>
      <c r="D28" s="1" t="s">
        <v>46</v>
      </c>
      <c r="E28" s="1" t="s">
        <v>14</v>
      </c>
      <c r="F28" s="2" t="n">
        <v>100</v>
      </c>
      <c r="G28" s="3" t="n">
        <v>0</v>
      </c>
      <c r="H28" s="4" t="n">
        <v>36526</v>
      </c>
      <c r="I28" s="4" t="n">
        <v>54788</v>
      </c>
    </row>
    <row r="29" customFormat="false" ht="14.25" hidden="false" customHeight="false" outlineLevel="0" collapsed="false">
      <c r="A29" s="1" t="n">
        <v>20118</v>
      </c>
      <c r="B29" s="1" t="str">
        <f aca="false">"30628424001219"</f>
        <v>30628424001219</v>
      </c>
      <c r="C29" s="1" t="s">
        <v>47</v>
      </c>
      <c r="D29" s="1" t="s">
        <v>48</v>
      </c>
      <c r="E29" s="1" t="s">
        <v>19</v>
      </c>
      <c r="F29" s="2" t="n">
        <v>100</v>
      </c>
      <c r="G29" s="3" t="n">
        <v>0</v>
      </c>
      <c r="H29" s="4" t="n">
        <v>36526</v>
      </c>
      <c r="I29" s="4" t="n">
        <v>54788</v>
      </c>
    </row>
    <row r="30" customFormat="false" ht="14.25" hidden="false" customHeight="false" outlineLevel="0" collapsed="false">
      <c r="A30" s="1" t="n">
        <v>20308</v>
      </c>
      <c r="B30" s="1" t="str">
        <f aca="false">"33540014000157"</f>
        <v>33540014000157</v>
      </c>
      <c r="C30" s="1" t="s">
        <v>49</v>
      </c>
      <c r="E30" s="1" t="s">
        <v>10</v>
      </c>
      <c r="F30" s="2" t="n">
        <v>100</v>
      </c>
      <c r="G30" s="2" t="n">
        <v>100</v>
      </c>
      <c r="H30" s="4" t="n">
        <v>36526</v>
      </c>
      <c r="I30" s="4" t="n">
        <v>54788</v>
      </c>
    </row>
    <row r="31" customFormat="false" ht="14.25" hidden="false" customHeight="false" outlineLevel="0" collapsed="false">
      <c r="A31" s="1" t="n">
        <v>20645</v>
      </c>
      <c r="B31" s="1" t="str">
        <f aca="false">"62249198005834"</f>
        <v>62249198005834</v>
      </c>
      <c r="C31" s="1" t="s">
        <v>50</v>
      </c>
      <c r="E31" s="1" t="s">
        <v>17</v>
      </c>
      <c r="F31" s="2" t="n">
        <v>100</v>
      </c>
      <c r="G31" s="2" t="n">
        <v>100</v>
      </c>
      <c r="H31" s="4" t="n">
        <v>36526</v>
      </c>
      <c r="I31" s="4" t="n">
        <v>54788</v>
      </c>
    </row>
    <row r="32" customFormat="false" ht="14.25" hidden="false" customHeight="false" outlineLevel="0" collapsed="false">
      <c r="A32" s="1" t="n">
        <v>20801</v>
      </c>
      <c r="B32" s="1" t="str">
        <f aca="false">"07200263000193"</f>
        <v>07200263000193</v>
      </c>
      <c r="C32" s="1" t="s">
        <v>51</v>
      </c>
      <c r="D32" s="1" t="s">
        <v>52</v>
      </c>
      <c r="E32" s="1" t="s">
        <v>10</v>
      </c>
      <c r="F32" s="2" t="n">
        <v>100</v>
      </c>
      <c r="G32" s="2" t="n">
        <v>100</v>
      </c>
      <c r="H32" s="4" t="n">
        <v>36526</v>
      </c>
      <c r="I32" s="4" t="n">
        <v>54788</v>
      </c>
    </row>
    <row r="33" customFormat="false" ht="14.25" hidden="false" customHeight="false" outlineLevel="0" collapsed="false">
      <c r="A33" s="1" t="n">
        <v>21221</v>
      </c>
      <c r="B33" s="1" t="str">
        <f aca="false">"07505676000186"</f>
        <v>07505676000186</v>
      </c>
      <c r="C33" s="1" t="s">
        <v>53</v>
      </c>
      <c r="D33" s="1" t="s">
        <v>54</v>
      </c>
      <c r="E33" s="1" t="s">
        <v>25</v>
      </c>
      <c r="F33" s="2" t="n">
        <v>100</v>
      </c>
      <c r="G33" s="3" t="n">
        <v>0</v>
      </c>
      <c r="H33" s="4" t="n">
        <v>36526</v>
      </c>
      <c r="I33" s="4" t="n">
        <v>54788</v>
      </c>
    </row>
    <row r="34" customFormat="false" ht="14.25" hidden="false" customHeight="false" outlineLevel="0" collapsed="false">
      <c r="A34" s="1" t="n">
        <v>21498</v>
      </c>
      <c r="B34" s="1" t="str">
        <f aca="false">"29060043000144"</f>
        <v>29060043000144</v>
      </c>
      <c r="C34" s="1" t="s">
        <v>55</v>
      </c>
      <c r="E34" s="1" t="s">
        <v>14</v>
      </c>
      <c r="F34" s="2" t="n">
        <v>100</v>
      </c>
      <c r="G34" s="3" t="n">
        <v>0</v>
      </c>
      <c r="H34" s="4" t="n">
        <v>36526</v>
      </c>
      <c r="I34" s="4" t="n">
        <v>54788</v>
      </c>
    </row>
    <row r="35" customFormat="false" ht="14.25" hidden="false" customHeight="false" outlineLevel="0" collapsed="false">
      <c r="A35" s="1" t="n">
        <v>21715</v>
      </c>
      <c r="B35" s="1" t="str">
        <f aca="false">"28305936000140"</f>
        <v>28305936000140</v>
      </c>
      <c r="C35" s="1" t="s">
        <v>56</v>
      </c>
      <c r="E35" s="1" t="s">
        <v>10</v>
      </c>
      <c r="F35" s="2" t="n">
        <v>100</v>
      </c>
      <c r="G35" s="2" t="n">
        <v>100</v>
      </c>
      <c r="H35" s="4" t="n">
        <v>36526</v>
      </c>
      <c r="I35" s="4" t="n">
        <v>54788</v>
      </c>
    </row>
    <row r="36" customFormat="false" ht="14.25" hidden="false" customHeight="false" outlineLevel="0" collapsed="false">
      <c r="A36" s="1" t="n">
        <v>21964</v>
      </c>
      <c r="B36" s="1" t="str">
        <f aca="false">"30324222000120"</f>
        <v>30324222000120</v>
      </c>
      <c r="C36" s="1" t="s">
        <v>57</v>
      </c>
      <c r="E36" s="1" t="s">
        <v>19</v>
      </c>
      <c r="F36" s="2" t="n">
        <v>100</v>
      </c>
      <c r="G36" s="3" t="n">
        <v>0</v>
      </c>
      <c r="H36" s="4" t="n">
        <v>36526</v>
      </c>
      <c r="I36" s="4" t="n">
        <v>54788</v>
      </c>
    </row>
    <row r="37" customFormat="false" ht="14.25" hidden="false" customHeight="false" outlineLevel="0" collapsed="false">
      <c r="A37" s="1" t="n">
        <v>22172</v>
      </c>
      <c r="B37" s="1" t="str">
        <f aca="false">"08041777000106"</f>
        <v>08041777000106</v>
      </c>
      <c r="C37" s="1" t="s">
        <v>58</v>
      </c>
      <c r="D37" s="1" t="s">
        <v>59</v>
      </c>
      <c r="E37" s="1" t="s">
        <v>14</v>
      </c>
      <c r="F37" s="2" t="n">
        <v>100</v>
      </c>
      <c r="G37" s="3" t="n">
        <v>0</v>
      </c>
      <c r="H37" s="4" t="n">
        <v>36526</v>
      </c>
      <c r="I37" s="4" t="n">
        <v>54788</v>
      </c>
    </row>
    <row r="38" customFormat="false" ht="14.25" hidden="false" customHeight="false" outlineLevel="0" collapsed="false">
      <c r="A38" s="1" t="n">
        <v>22482</v>
      </c>
      <c r="B38" s="1" t="str">
        <f aca="false">"08229051000100"</f>
        <v>08229051000100</v>
      </c>
      <c r="C38" s="1" t="s">
        <v>60</v>
      </c>
      <c r="D38" s="1" t="s">
        <v>61</v>
      </c>
      <c r="E38" s="1" t="s">
        <v>19</v>
      </c>
      <c r="F38" s="2" t="n">
        <v>100</v>
      </c>
      <c r="G38" s="3" t="n">
        <v>0</v>
      </c>
      <c r="H38" s="4" t="n">
        <v>36526</v>
      </c>
      <c r="I38" s="4" t="n">
        <v>54788</v>
      </c>
    </row>
    <row r="39" customFormat="false" ht="14.25" hidden="false" customHeight="false" outlineLevel="0" collapsed="false">
      <c r="A39" s="1" t="n">
        <v>22681</v>
      </c>
      <c r="B39" s="1" t="str">
        <f aca="false">"29341120000215"</f>
        <v>29341120000215</v>
      </c>
      <c r="C39" s="1" t="s">
        <v>62</v>
      </c>
      <c r="E39" s="1" t="s">
        <v>14</v>
      </c>
      <c r="F39" s="2" t="n">
        <v>100</v>
      </c>
      <c r="G39" s="3" t="n">
        <v>0</v>
      </c>
      <c r="H39" s="4" t="n">
        <v>36526</v>
      </c>
      <c r="I39" s="4" t="n">
        <v>54788</v>
      </c>
    </row>
    <row r="40" customFormat="false" ht="14.25" hidden="false" customHeight="false" outlineLevel="0" collapsed="false">
      <c r="A40" s="1" t="n">
        <v>23213</v>
      </c>
      <c r="B40" s="1" t="str">
        <f aca="false">"02578421000120"</f>
        <v>02578421000120</v>
      </c>
      <c r="C40" s="1" t="s">
        <v>63</v>
      </c>
      <c r="E40" s="1" t="s">
        <v>10</v>
      </c>
      <c r="F40" s="2" t="n">
        <v>100</v>
      </c>
      <c r="G40" s="2" t="n">
        <v>100</v>
      </c>
      <c r="H40" s="4" t="n">
        <v>36526</v>
      </c>
      <c r="I40" s="4" t="n">
        <v>54788</v>
      </c>
    </row>
    <row r="41" customFormat="false" ht="14.25" hidden="false" customHeight="false" outlineLevel="0" collapsed="false">
      <c r="A41" s="1" t="n">
        <v>23266</v>
      </c>
      <c r="B41" s="1" t="str">
        <f aca="false">"01942208000192"</f>
        <v>01942208000192</v>
      </c>
      <c r="C41" s="1" t="s">
        <v>64</v>
      </c>
      <c r="E41" s="1" t="s">
        <v>19</v>
      </c>
      <c r="F41" s="2" t="n">
        <v>100</v>
      </c>
      <c r="G41" s="3" t="n">
        <v>0</v>
      </c>
      <c r="H41" s="4" t="n">
        <v>36526</v>
      </c>
      <c r="I41" s="4" t="n">
        <v>54788</v>
      </c>
    </row>
    <row r="42" customFormat="false" ht="14.25" hidden="false" customHeight="false" outlineLevel="0" collapsed="false">
      <c r="A42" s="1" t="n">
        <v>23407</v>
      </c>
      <c r="B42" s="1" t="str">
        <f aca="false">"29979036023353"</f>
        <v>29979036023353</v>
      </c>
      <c r="C42" s="1" t="s">
        <v>65</v>
      </c>
      <c r="E42" s="1" t="s">
        <v>17</v>
      </c>
      <c r="F42" s="2" t="n">
        <v>100</v>
      </c>
      <c r="G42" s="2" t="n">
        <v>100</v>
      </c>
      <c r="H42" s="4" t="n">
        <v>36526</v>
      </c>
      <c r="I42" s="4" t="n">
        <v>54788</v>
      </c>
    </row>
    <row r="43" customFormat="false" ht="14.25" hidden="false" customHeight="false" outlineLevel="0" collapsed="false">
      <c r="A43" s="1" t="n">
        <v>23795</v>
      </c>
      <c r="B43" s="1" t="str">
        <f aca="false">"39165865000143"</f>
        <v>39165865000143</v>
      </c>
      <c r="C43" s="1" t="s">
        <v>66</v>
      </c>
      <c r="D43" s="1" t="s">
        <v>67</v>
      </c>
      <c r="E43" s="1" t="s">
        <v>17</v>
      </c>
      <c r="F43" s="2" t="n">
        <v>100</v>
      </c>
      <c r="G43" s="2" t="n">
        <v>100</v>
      </c>
      <c r="H43" s="4" t="n">
        <v>36526</v>
      </c>
      <c r="I43" s="4" t="n">
        <v>54788</v>
      </c>
    </row>
    <row r="44" customFormat="false" ht="14.25" hidden="false" customHeight="false" outlineLevel="0" collapsed="false">
      <c r="A44" s="1" t="n">
        <v>24980</v>
      </c>
      <c r="B44" s="1" t="str">
        <f aca="false">"02040728000172"</f>
        <v>02040728000172</v>
      </c>
      <c r="C44" s="1" t="s">
        <v>68</v>
      </c>
      <c r="D44" s="1" t="s">
        <v>69</v>
      </c>
      <c r="E44" s="1" t="s">
        <v>10</v>
      </c>
      <c r="F44" s="2" t="n">
        <v>100</v>
      </c>
      <c r="G44" s="2" t="n">
        <v>100</v>
      </c>
      <c r="H44" s="4" t="n">
        <v>36526</v>
      </c>
      <c r="I44" s="4" t="n">
        <v>54788</v>
      </c>
    </row>
    <row r="45" customFormat="false" ht="14.25" hidden="false" customHeight="false" outlineLevel="0" collapsed="false">
      <c r="A45" s="1" t="n">
        <v>25114</v>
      </c>
      <c r="B45" s="1" t="str">
        <f aca="false">"04892707000100"</f>
        <v>04892707000100</v>
      </c>
      <c r="C45" s="1" t="s">
        <v>70</v>
      </c>
      <c r="D45" s="1" t="s">
        <v>71</v>
      </c>
      <c r="E45" s="1" t="s">
        <v>10</v>
      </c>
      <c r="F45" s="2" t="n">
        <v>100</v>
      </c>
      <c r="G45" s="2" t="n">
        <v>100</v>
      </c>
      <c r="H45" s="4" t="n">
        <v>36526</v>
      </c>
      <c r="I45" s="4" t="n">
        <v>54788</v>
      </c>
    </row>
    <row r="46" customFormat="false" ht="14.25" hidden="false" customHeight="false" outlineLevel="0" collapsed="false">
      <c r="A46" s="1" t="n">
        <v>25157</v>
      </c>
      <c r="B46" s="1" t="str">
        <f aca="false">"03851171000970"</f>
        <v>03851171000970</v>
      </c>
      <c r="C46" s="1" t="s">
        <v>72</v>
      </c>
      <c r="E46" s="1" t="s">
        <v>25</v>
      </c>
      <c r="F46" s="2" t="n">
        <v>100</v>
      </c>
      <c r="G46" s="3" t="n">
        <v>0</v>
      </c>
      <c r="H46" s="4" t="n">
        <v>36526</v>
      </c>
      <c r="I46" s="4" t="n">
        <v>54788</v>
      </c>
    </row>
    <row r="47" customFormat="false" ht="14.25" hidden="false" customHeight="false" outlineLevel="0" collapsed="false">
      <c r="A47" s="1" t="n">
        <v>25195</v>
      </c>
      <c r="B47" s="1" t="str">
        <f aca="false">"30326607000127"</f>
        <v>30326607000127</v>
      </c>
      <c r="C47" s="1" t="s">
        <v>73</v>
      </c>
      <c r="E47" s="1" t="s">
        <v>74</v>
      </c>
      <c r="F47" s="2" t="n">
        <v>100</v>
      </c>
      <c r="G47" s="3" t="n">
        <v>0</v>
      </c>
      <c r="H47" s="4" t="n">
        <v>36526</v>
      </c>
      <c r="I47" s="4" t="n">
        <v>54788</v>
      </c>
    </row>
    <row r="48" customFormat="false" ht="14.25" hidden="false" customHeight="false" outlineLevel="0" collapsed="false">
      <c r="A48" s="1" t="n">
        <v>25723</v>
      </c>
      <c r="B48" s="1" t="str">
        <f aca="false">"10719774000120"</f>
        <v>10719774000120</v>
      </c>
      <c r="C48" s="1" t="s">
        <v>75</v>
      </c>
      <c r="E48" s="1" t="s">
        <v>30</v>
      </c>
      <c r="F48" s="5" t="n">
        <v>40</v>
      </c>
      <c r="G48" s="3" t="n">
        <v>0</v>
      </c>
      <c r="H48" s="4" t="n">
        <v>45658</v>
      </c>
      <c r="I48" s="4" t="n">
        <v>46752</v>
      </c>
    </row>
    <row r="49" customFormat="false" ht="14.25" hidden="false" customHeight="false" outlineLevel="0" collapsed="false">
      <c r="A49" s="1" t="n">
        <v>25723</v>
      </c>
      <c r="B49" s="1" t="str">
        <f aca="false">"10719774000120"</f>
        <v>10719774000120</v>
      </c>
      <c r="C49" s="1" t="s">
        <v>75</v>
      </c>
      <c r="E49" s="1" t="s">
        <v>30</v>
      </c>
      <c r="F49" s="5" t="n">
        <v>20</v>
      </c>
      <c r="G49" s="3" t="n">
        <v>0</v>
      </c>
      <c r="H49" s="4" t="n">
        <v>46753</v>
      </c>
      <c r="I49" s="4" t="n">
        <v>47848</v>
      </c>
    </row>
    <row r="50" customFormat="false" ht="14.25" hidden="false" customHeight="false" outlineLevel="0" collapsed="false">
      <c r="A50" s="1" t="n">
        <v>25903</v>
      </c>
      <c r="B50" s="1" t="str">
        <f aca="false">"03848688004573"</f>
        <v>03848688004573</v>
      </c>
      <c r="C50" s="1" t="s">
        <v>76</v>
      </c>
      <c r="D50" s="1" t="s">
        <v>77</v>
      </c>
      <c r="E50" s="1" t="s">
        <v>25</v>
      </c>
      <c r="F50" s="2" t="n">
        <v>100</v>
      </c>
      <c r="G50" s="3" t="n">
        <v>0</v>
      </c>
      <c r="H50" s="4" t="n">
        <v>42736</v>
      </c>
      <c r="I50" s="4" t="n">
        <v>54788</v>
      </c>
    </row>
    <row r="51" customFormat="false" ht="14.25" hidden="false" customHeight="false" outlineLevel="0" collapsed="false">
      <c r="A51" s="1" t="n">
        <v>27872</v>
      </c>
      <c r="B51" s="1" t="str">
        <f aca="false">"07554650000128"</f>
        <v>07554650000128</v>
      </c>
      <c r="C51" s="1" t="s">
        <v>78</v>
      </c>
      <c r="E51" s="1" t="s">
        <v>79</v>
      </c>
      <c r="F51" s="5" t="n">
        <v>60</v>
      </c>
      <c r="G51" s="3" t="n">
        <v>0</v>
      </c>
      <c r="H51" s="4" t="n">
        <v>44927</v>
      </c>
      <c r="I51" s="4" t="n">
        <v>54788</v>
      </c>
    </row>
    <row r="52" customFormat="false" ht="14.25" hidden="false" customHeight="false" outlineLevel="0" collapsed="false">
      <c r="A52" s="1" t="n">
        <v>36786</v>
      </c>
      <c r="B52" s="1" t="str">
        <f aca="false">"24006302000488"</f>
        <v>24006302000488</v>
      </c>
      <c r="C52" s="1" t="s">
        <v>80</v>
      </c>
      <c r="E52" s="1" t="s">
        <v>25</v>
      </c>
      <c r="F52" s="2" t="n">
        <v>100</v>
      </c>
      <c r="G52" s="3" t="n">
        <v>0</v>
      </c>
      <c r="H52" s="4" t="n">
        <v>43831</v>
      </c>
      <c r="I52" s="4" t="n">
        <v>47848</v>
      </c>
    </row>
    <row r="53" customFormat="false" ht="14.25" hidden="false" customHeight="false" outlineLevel="0" collapsed="false">
      <c r="A53" s="1" t="n">
        <v>40963</v>
      </c>
      <c r="B53" s="1" t="str">
        <f aca="false">"46853807000178"</f>
        <v>46853807000178</v>
      </c>
      <c r="C53" s="1" t="s">
        <v>81</v>
      </c>
      <c r="D53" s="1" t="s">
        <v>82</v>
      </c>
      <c r="E53" s="1" t="s">
        <v>25</v>
      </c>
      <c r="F53" s="2" t="n">
        <v>100</v>
      </c>
      <c r="G53" s="3" t="n">
        <v>0</v>
      </c>
      <c r="H53" s="4" t="n">
        <v>44562</v>
      </c>
      <c r="I53" s="4" t="n">
        <v>54788</v>
      </c>
    </row>
    <row r="54" customFormat="false" ht="14.25" hidden="false" customHeight="false" outlineLevel="0" collapsed="false">
      <c r="A54" s="1" t="n">
        <v>42724</v>
      </c>
      <c r="B54" s="1" t="str">
        <f aca="false">"28615914000186"</f>
        <v>28615914000186</v>
      </c>
      <c r="C54" s="1" t="s">
        <v>83</v>
      </c>
      <c r="D54" s="1" t="s">
        <v>84</v>
      </c>
      <c r="E54" s="1" t="s">
        <v>79</v>
      </c>
      <c r="F54" s="5" t="n">
        <v>60</v>
      </c>
      <c r="G54" s="3" t="n">
        <v>0</v>
      </c>
      <c r="H54" s="4" t="n">
        <v>44927</v>
      </c>
      <c r="I54" s="4" t="n">
        <v>54788</v>
      </c>
    </row>
    <row r="55" customFormat="false" ht="14.25" hidden="false" customHeight="false" outlineLevel="0" collapsed="false">
      <c r="A55" s="1" t="n">
        <v>1452</v>
      </c>
      <c r="B55" s="1" t="str">
        <f aca="false">"30320097000180"</f>
        <v>30320097000180</v>
      </c>
      <c r="C55" s="1" t="s">
        <v>85</v>
      </c>
      <c r="D55" s="1" t="s">
        <v>85</v>
      </c>
      <c r="E55" s="1" t="s">
        <v>86</v>
      </c>
      <c r="F55" s="2" t="n">
        <v>100</v>
      </c>
      <c r="G55" s="2" t="n">
        <v>100</v>
      </c>
      <c r="H55" s="4" t="n">
        <v>42005</v>
      </c>
    </row>
    <row r="56" customFormat="false" ht="14.25" hidden="false" customHeight="false" outlineLevel="0" collapsed="false">
      <c r="A56" s="1" t="n">
        <v>13812</v>
      </c>
      <c r="B56" s="1" t="str">
        <f aca="false">"39162623000104"</f>
        <v>39162623000104</v>
      </c>
      <c r="C56" s="1" t="s">
        <v>87</v>
      </c>
      <c r="E56" s="1" t="s">
        <v>86</v>
      </c>
      <c r="F56" s="2" t="n">
        <v>100</v>
      </c>
      <c r="G56" s="2" t="n">
        <v>100</v>
      </c>
      <c r="H56" s="4" t="n">
        <v>34376</v>
      </c>
    </row>
    <row r="57" customFormat="false" ht="14.25" hidden="false" customHeight="false" outlineLevel="0" collapsed="false">
      <c r="A57" s="1" t="n">
        <v>15820</v>
      </c>
      <c r="B57" s="1" t="str">
        <f aca="false">"30324511000120"</f>
        <v>30324511000120</v>
      </c>
      <c r="C57" s="1" t="s">
        <v>88</v>
      </c>
      <c r="D57" s="1" t="s">
        <v>89</v>
      </c>
      <c r="E57" s="1" t="s">
        <v>86</v>
      </c>
      <c r="F57" s="2" t="n">
        <v>100</v>
      </c>
      <c r="G57" s="3" t="n">
        <v>0</v>
      </c>
      <c r="H57" s="4" t="n">
        <v>32080</v>
      </c>
    </row>
    <row r="58" customFormat="false" ht="14.25" hidden="false" customHeight="false" outlineLevel="0" collapsed="false">
      <c r="A58" s="1" t="n">
        <v>16276</v>
      </c>
      <c r="B58" s="1" t="str">
        <f aca="false">"29172657000118"</f>
        <v>29172657000118</v>
      </c>
      <c r="C58" s="1" t="s">
        <v>90</v>
      </c>
      <c r="E58" s="1" t="s">
        <v>25</v>
      </c>
      <c r="F58" s="2" t="n">
        <v>100</v>
      </c>
      <c r="G58" s="3" t="n">
        <v>0</v>
      </c>
      <c r="H58" s="4" t="n">
        <v>45658</v>
      </c>
    </row>
    <row r="59" customFormat="false" ht="14.25" hidden="false" customHeight="false" outlineLevel="0" collapsed="false">
      <c r="A59" s="1" t="n">
        <v>16389</v>
      </c>
      <c r="B59" s="1" t="str">
        <f aca="false">"01865018000119"</f>
        <v>01865018000119</v>
      </c>
      <c r="C59" s="1" t="s">
        <v>91</v>
      </c>
      <c r="D59" s="1" t="s">
        <v>92</v>
      </c>
      <c r="E59" s="1" t="s">
        <v>86</v>
      </c>
      <c r="F59" s="3" t="n">
        <v>0</v>
      </c>
      <c r="G59" s="3" t="n">
        <v>0</v>
      </c>
      <c r="H59" s="4" t="n">
        <v>35584</v>
      </c>
    </row>
    <row r="60" customFormat="false" ht="14.25" hidden="false" customHeight="false" outlineLevel="0" collapsed="false">
      <c r="A60" s="1" t="n">
        <v>25391</v>
      </c>
      <c r="B60" s="1" t="str">
        <f aca="false">"10590681000149"</f>
        <v>10590681000149</v>
      </c>
      <c r="C60" s="1" t="s">
        <v>93</v>
      </c>
      <c r="D60" s="1" t="s">
        <v>94</v>
      </c>
      <c r="E60" s="1" t="s">
        <v>86</v>
      </c>
      <c r="F60" s="2" t="n">
        <v>100</v>
      </c>
      <c r="G60" s="2" t="n">
        <v>100</v>
      </c>
      <c r="H60" s="4" t="n">
        <v>35062</v>
      </c>
    </row>
    <row r="61" customFormat="false" ht="14.25" hidden="false" customHeight="false" outlineLevel="0" collapsed="false">
      <c r="A61" s="1" t="n">
        <v>25431</v>
      </c>
      <c r="B61" s="1" t="str">
        <f aca="false">"09652757000134"</f>
        <v>09652757000134</v>
      </c>
      <c r="C61" s="1" t="s">
        <v>95</v>
      </c>
      <c r="E61" s="1" t="s">
        <v>86</v>
      </c>
      <c r="F61" s="2" t="n">
        <v>100</v>
      </c>
      <c r="G61" s="2" t="n">
        <v>100</v>
      </c>
      <c r="H61" s="4" t="n">
        <v>39615</v>
      </c>
    </row>
    <row r="62" customFormat="false" ht="14.25" hidden="false" customHeight="false" outlineLevel="0" collapsed="false">
      <c r="A62" s="1" t="n">
        <v>25645</v>
      </c>
      <c r="B62" s="1" t="str">
        <f aca="false">"06128670000255"</f>
        <v>06128670000255</v>
      </c>
      <c r="C62" s="1" t="s">
        <v>96</v>
      </c>
      <c r="D62" s="1" t="s">
        <v>97</v>
      </c>
      <c r="E62" s="1" t="s">
        <v>86</v>
      </c>
      <c r="F62" s="2" t="n">
        <v>100</v>
      </c>
      <c r="G62" s="2" t="n">
        <v>100</v>
      </c>
      <c r="H62" s="4" t="n">
        <v>39695</v>
      </c>
    </row>
    <row r="63" customFormat="false" ht="14.25" hidden="false" customHeight="false" outlineLevel="0" collapsed="false">
      <c r="A63" s="1" t="n">
        <v>25685</v>
      </c>
      <c r="B63" s="1" t="str">
        <f aca="false">"29831716000112"</f>
        <v>29831716000112</v>
      </c>
      <c r="C63" s="1" t="s">
        <v>98</v>
      </c>
      <c r="D63" s="1" t="s">
        <v>99</v>
      </c>
      <c r="E63" s="1" t="s">
        <v>86</v>
      </c>
      <c r="F63" s="2" t="n">
        <v>100</v>
      </c>
      <c r="G63" s="2" t="n">
        <v>100</v>
      </c>
      <c r="H63" s="4" t="n">
        <v>28969</v>
      </c>
    </row>
    <row r="64" customFormat="false" ht="14.25" hidden="false" customHeight="false" outlineLevel="0" collapsed="false">
      <c r="A64" s="1" t="n">
        <v>25695</v>
      </c>
      <c r="B64" s="1" t="str">
        <f aca="false">"10803851000126"</f>
        <v>10803851000126</v>
      </c>
      <c r="C64" s="1" t="s">
        <v>100</v>
      </c>
      <c r="D64" s="1" t="s">
        <v>101</v>
      </c>
      <c r="E64" s="1" t="s">
        <v>86</v>
      </c>
      <c r="F64" s="2" t="n">
        <v>100</v>
      </c>
      <c r="G64" s="2" t="n">
        <v>100</v>
      </c>
      <c r="H64" s="4" t="n">
        <v>39814</v>
      </c>
    </row>
    <row r="65" customFormat="false" ht="14.25" hidden="false" customHeight="false" outlineLevel="0" collapsed="false">
      <c r="A65" s="1" t="n">
        <v>26349</v>
      </c>
      <c r="B65" s="1" t="str">
        <f aca="false">"11232640000143"</f>
        <v>11232640000143</v>
      </c>
      <c r="C65" s="1" t="s">
        <v>102</v>
      </c>
      <c r="E65" s="1" t="s">
        <v>86</v>
      </c>
      <c r="F65" s="2" t="n">
        <v>100</v>
      </c>
      <c r="G65" s="2" t="n">
        <v>100</v>
      </c>
      <c r="H65" s="4" t="n">
        <v>40074</v>
      </c>
    </row>
    <row r="66" customFormat="false" ht="14.25" hidden="false" customHeight="false" outlineLevel="0" collapsed="false">
      <c r="A66" s="1" t="n">
        <v>26349</v>
      </c>
      <c r="B66" s="1" t="str">
        <f aca="false">"11232640000143"</f>
        <v>11232640000143</v>
      </c>
      <c r="C66" s="1" t="s">
        <v>102</v>
      </c>
      <c r="E66" s="1" t="s">
        <v>86</v>
      </c>
      <c r="F66" s="2" t="n">
        <v>100</v>
      </c>
      <c r="G66" s="2" t="n">
        <v>100</v>
      </c>
      <c r="H66" s="4" t="n">
        <v>40544</v>
      </c>
    </row>
    <row r="67" customFormat="false" ht="14.25" hidden="false" customHeight="false" outlineLevel="0" collapsed="false">
      <c r="A67" s="1" t="n">
        <v>26378</v>
      </c>
      <c r="B67" s="1" t="str">
        <f aca="false">"06222763000163"</f>
        <v>06222763000163</v>
      </c>
      <c r="C67" s="1" t="s">
        <v>103</v>
      </c>
      <c r="D67" s="1" t="s">
        <v>104</v>
      </c>
      <c r="E67" s="1" t="s">
        <v>86</v>
      </c>
      <c r="F67" s="2" t="n">
        <v>100</v>
      </c>
      <c r="G67" s="2" t="n">
        <v>100</v>
      </c>
      <c r="H67" s="4" t="n">
        <v>39814</v>
      </c>
    </row>
    <row r="68" customFormat="false" ht="14.25" hidden="false" customHeight="false" outlineLevel="0" collapsed="false">
      <c r="A68" s="1" t="n">
        <v>26383</v>
      </c>
      <c r="B68" s="1" t="str">
        <f aca="false">"05273493000157"</f>
        <v>05273493000157</v>
      </c>
      <c r="C68" s="1" t="s">
        <v>105</v>
      </c>
      <c r="E68" s="1" t="s">
        <v>86</v>
      </c>
      <c r="F68" s="2" t="n">
        <v>100</v>
      </c>
      <c r="G68" s="2" t="n">
        <v>100</v>
      </c>
      <c r="H68" s="4" t="n">
        <v>39814</v>
      </c>
    </row>
    <row r="69" customFormat="false" ht="14.25" hidden="false" customHeight="false" outlineLevel="0" collapsed="false">
      <c r="A69" s="1" t="n">
        <v>26577</v>
      </c>
      <c r="B69" s="1" t="str">
        <f aca="false">"11477672000109"</f>
        <v>11477672000109</v>
      </c>
      <c r="C69" s="1" t="s">
        <v>106</v>
      </c>
      <c r="D69" s="1" t="s">
        <v>107</v>
      </c>
      <c r="E69" s="1" t="s">
        <v>86</v>
      </c>
      <c r="F69" s="2" t="n">
        <v>100</v>
      </c>
      <c r="G69" s="2" t="n">
        <v>100</v>
      </c>
      <c r="H69" s="4" t="n">
        <v>40218</v>
      </c>
    </row>
    <row r="70" customFormat="false" ht="14.25" hidden="false" customHeight="false" outlineLevel="0" collapsed="false">
      <c r="A70" s="1" t="n">
        <v>27700</v>
      </c>
      <c r="B70" s="1" t="str">
        <f aca="false">"30902803141340"</f>
        <v>30902803141340</v>
      </c>
      <c r="C70" s="1" t="s">
        <v>108</v>
      </c>
      <c r="D70" s="1" t="s">
        <v>109</v>
      </c>
      <c r="E70" s="1" t="s">
        <v>86</v>
      </c>
      <c r="F70" s="2" t="n">
        <v>100</v>
      </c>
      <c r="G70" s="2" t="n">
        <v>100</v>
      </c>
      <c r="H70" s="4" t="n">
        <v>40533</v>
      </c>
    </row>
    <row r="71" customFormat="false" ht="14.25" hidden="false" customHeight="false" outlineLevel="0" collapsed="false">
      <c r="A71" s="1" t="n">
        <v>27936</v>
      </c>
      <c r="B71" s="1" t="str">
        <f aca="false">"13257744000138"</f>
        <v>13257744000138</v>
      </c>
      <c r="C71" s="1" t="s">
        <v>110</v>
      </c>
      <c r="D71" s="1" t="s">
        <v>111</v>
      </c>
      <c r="E71" s="1" t="s">
        <v>86</v>
      </c>
      <c r="F71" s="2" t="n">
        <v>100</v>
      </c>
      <c r="G71" s="2" t="n">
        <v>100</v>
      </c>
      <c r="H71" s="4" t="n">
        <v>40544</v>
      </c>
    </row>
    <row r="72" customFormat="false" ht="14.25" hidden="false" customHeight="false" outlineLevel="0" collapsed="false">
      <c r="A72" s="1" t="n">
        <v>27937</v>
      </c>
      <c r="B72" s="1" t="str">
        <f aca="false">"12057481000150"</f>
        <v>12057481000150</v>
      </c>
      <c r="C72" s="1" t="s">
        <v>112</v>
      </c>
      <c r="E72" s="1" t="s">
        <v>86</v>
      </c>
      <c r="F72" s="2" t="n">
        <v>100</v>
      </c>
      <c r="G72" s="2" t="n">
        <v>100</v>
      </c>
      <c r="H72" s="4" t="n">
        <v>40544</v>
      </c>
    </row>
    <row r="73" customFormat="false" ht="14.25" hidden="false" customHeight="false" outlineLevel="0" collapsed="false">
      <c r="A73" s="1" t="n">
        <v>27945</v>
      </c>
      <c r="B73" s="1" t="str">
        <f aca="false">"13016262000196"</f>
        <v>13016262000196</v>
      </c>
      <c r="C73" s="1" t="s">
        <v>113</v>
      </c>
      <c r="D73" s="1" t="s">
        <v>114</v>
      </c>
      <c r="E73" s="1" t="s">
        <v>86</v>
      </c>
      <c r="F73" s="2" t="n">
        <v>100</v>
      </c>
      <c r="G73" s="2" t="n">
        <v>100</v>
      </c>
      <c r="H73" s="4" t="n">
        <v>40544</v>
      </c>
    </row>
    <row r="74" customFormat="false" ht="14.25" hidden="false" customHeight="false" outlineLevel="0" collapsed="false">
      <c r="A74" s="1" t="n">
        <v>27985</v>
      </c>
      <c r="B74" s="1" t="str">
        <f aca="false">"13294138000192"</f>
        <v>13294138000192</v>
      </c>
      <c r="C74" s="1" t="s">
        <v>115</v>
      </c>
      <c r="E74" s="1" t="s">
        <v>86</v>
      </c>
      <c r="F74" s="2" t="n">
        <v>100</v>
      </c>
      <c r="G74" s="2" t="n">
        <v>100</v>
      </c>
      <c r="H74" s="4" t="n">
        <v>40544</v>
      </c>
    </row>
    <row r="75" customFormat="false" ht="14.25" hidden="false" customHeight="false" outlineLevel="0" collapsed="false">
      <c r="A75" s="1" t="n">
        <v>28364</v>
      </c>
      <c r="B75" s="1" t="str">
        <f aca="false">"09085734000195"</f>
        <v>09085734000195</v>
      </c>
      <c r="C75" s="1" t="s">
        <v>116</v>
      </c>
      <c r="D75" s="1" t="s">
        <v>117</v>
      </c>
      <c r="E75" s="1" t="s">
        <v>86</v>
      </c>
      <c r="F75" s="2" t="n">
        <v>100</v>
      </c>
      <c r="G75" s="2" t="n">
        <v>100</v>
      </c>
      <c r="H75" s="4" t="n">
        <v>40714</v>
      </c>
    </row>
    <row r="76" customFormat="false" ht="14.25" hidden="false" customHeight="false" outlineLevel="0" collapsed="false">
      <c r="A76" s="1" t="n">
        <v>28364</v>
      </c>
      <c r="B76" s="1" t="str">
        <f aca="false">"09085734000195"</f>
        <v>09085734000195</v>
      </c>
      <c r="C76" s="1" t="s">
        <v>116</v>
      </c>
      <c r="D76" s="1" t="s">
        <v>117</v>
      </c>
      <c r="E76" s="1" t="s">
        <v>86</v>
      </c>
      <c r="F76" s="2" t="n">
        <v>100</v>
      </c>
      <c r="G76" s="2" t="n">
        <v>100</v>
      </c>
      <c r="H76" s="4" t="n">
        <v>40714</v>
      </c>
    </row>
    <row r="77" customFormat="false" ht="14.25" hidden="false" customHeight="false" outlineLevel="0" collapsed="false">
      <c r="A77" s="1" t="n">
        <v>28590</v>
      </c>
      <c r="B77" s="1" t="str">
        <f aca="false">"13835862000186"</f>
        <v>13835862000186</v>
      </c>
      <c r="C77" s="1" t="s">
        <v>118</v>
      </c>
      <c r="D77" s="1" t="s">
        <v>119</v>
      </c>
      <c r="E77" s="1" t="s">
        <v>86</v>
      </c>
      <c r="F77" s="2" t="n">
        <v>100</v>
      </c>
      <c r="G77" s="2" t="n">
        <v>100</v>
      </c>
      <c r="H77" s="4" t="n">
        <v>40765</v>
      </c>
    </row>
    <row r="78" customFormat="false" ht="14.25" hidden="false" customHeight="false" outlineLevel="0" collapsed="false">
      <c r="A78" s="1" t="n">
        <v>28923</v>
      </c>
      <c r="B78" s="1" t="str">
        <f aca="false">"02425417000121"</f>
        <v>02425417000121</v>
      </c>
      <c r="C78" s="1" t="s">
        <v>120</v>
      </c>
      <c r="D78" s="1" t="s">
        <v>121</v>
      </c>
      <c r="E78" s="1" t="s">
        <v>86</v>
      </c>
      <c r="F78" s="2" t="n">
        <v>100</v>
      </c>
      <c r="G78" s="2" t="n">
        <v>100</v>
      </c>
      <c r="H78" s="4" t="n">
        <v>40898</v>
      </c>
    </row>
    <row r="79" customFormat="false" ht="14.25" hidden="false" customHeight="false" outlineLevel="0" collapsed="false">
      <c r="A79" s="1" t="n">
        <v>29000</v>
      </c>
      <c r="B79" s="1" t="str">
        <f aca="false">"11878955000162"</f>
        <v>11878955000162</v>
      </c>
      <c r="C79" s="1" t="s">
        <v>122</v>
      </c>
      <c r="D79" s="1" t="s">
        <v>123</v>
      </c>
      <c r="E79" s="1" t="s">
        <v>86</v>
      </c>
      <c r="F79" s="2" t="n">
        <v>100</v>
      </c>
      <c r="G79" s="2" t="n">
        <v>100</v>
      </c>
      <c r="H79" s="4" t="n">
        <v>40900</v>
      </c>
    </row>
    <row r="80" customFormat="false" ht="14.25" hidden="false" customHeight="false" outlineLevel="0" collapsed="false">
      <c r="A80" s="1" t="n">
        <v>29093</v>
      </c>
      <c r="B80" s="1" t="str">
        <f aca="false">"29833142002165"</f>
        <v>29833142002165</v>
      </c>
      <c r="C80" s="1" t="s">
        <v>124</v>
      </c>
      <c r="E80" s="1" t="s">
        <v>125</v>
      </c>
      <c r="F80" s="2" t="n">
        <v>100</v>
      </c>
      <c r="G80" s="2" t="n">
        <v>100</v>
      </c>
      <c r="H80" s="4" t="n">
        <v>40928</v>
      </c>
    </row>
    <row r="81" customFormat="false" ht="14.25" hidden="false" customHeight="false" outlineLevel="0" collapsed="false">
      <c r="A81" s="1" t="n">
        <v>29141</v>
      </c>
      <c r="B81" s="1" t="str">
        <f aca="false">"14789396000102"</f>
        <v>14789396000102</v>
      </c>
      <c r="C81" s="1" t="s">
        <v>126</v>
      </c>
      <c r="D81" s="1" t="s">
        <v>127</v>
      </c>
      <c r="E81" s="1" t="s">
        <v>86</v>
      </c>
      <c r="F81" s="2" t="n">
        <v>100</v>
      </c>
      <c r="G81" s="2" t="n">
        <v>100</v>
      </c>
      <c r="H81" s="4" t="n">
        <v>40909</v>
      </c>
    </row>
    <row r="82" customFormat="false" ht="14.25" hidden="false" customHeight="false" outlineLevel="0" collapsed="false">
      <c r="A82" s="1" t="n">
        <v>29242</v>
      </c>
      <c r="B82" s="1" t="str">
        <f aca="false">"14982174000101"</f>
        <v>14982174000101</v>
      </c>
      <c r="C82" s="1" t="s">
        <v>128</v>
      </c>
      <c r="D82" s="1" t="s">
        <v>129</v>
      </c>
      <c r="E82" s="1" t="s">
        <v>86</v>
      </c>
      <c r="F82" s="2" t="n">
        <v>100</v>
      </c>
      <c r="G82" s="2" t="n">
        <v>100</v>
      </c>
      <c r="H82" s="4" t="n">
        <v>40909</v>
      </c>
    </row>
    <row r="83" customFormat="false" ht="14.25" hidden="false" customHeight="false" outlineLevel="0" collapsed="false">
      <c r="A83" s="1" t="n">
        <v>29306</v>
      </c>
      <c r="B83" s="1" t="str">
        <f aca="false">"30326284000171"</f>
        <v>30326284000171</v>
      </c>
      <c r="C83" s="1" t="s">
        <v>130</v>
      </c>
      <c r="D83" s="1" t="s">
        <v>131</v>
      </c>
      <c r="E83" s="1" t="s">
        <v>86</v>
      </c>
      <c r="F83" s="2" t="n">
        <v>100</v>
      </c>
      <c r="G83" s="2" t="n">
        <v>100</v>
      </c>
      <c r="H83" s="4" t="n">
        <v>40910</v>
      </c>
    </row>
    <row r="84" customFormat="false" ht="14.25" hidden="false" customHeight="false" outlineLevel="0" collapsed="false">
      <c r="A84" s="1" t="n">
        <v>29410</v>
      </c>
      <c r="B84" s="1" t="str">
        <f aca="false">"33345109000110"</f>
        <v>33345109000110</v>
      </c>
      <c r="C84" s="1" t="s">
        <v>132</v>
      </c>
      <c r="D84" s="1" t="s">
        <v>133</v>
      </c>
      <c r="E84" s="1" t="s">
        <v>86</v>
      </c>
      <c r="F84" s="2" t="n">
        <v>100</v>
      </c>
      <c r="G84" s="2" t="n">
        <v>100</v>
      </c>
      <c r="H84" s="4" t="n">
        <v>41061</v>
      </c>
    </row>
    <row r="85" customFormat="false" ht="14.25" hidden="false" customHeight="false" outlineLevel="0" collapsed="false">
      <c r="A85" s="1" t="n">
        <v>29451</v>
      </c>
      <c r="B85" s="1" t="str">
        <f aca="false">"15478414000106"</f>
        <v>15478414000106</v>
      </c>
      <c r="C85" s="1" t="s">
        <v>134</v>
      </c>
      <c r="D85" s="1" t="s">
        <v>135</v>
      </c>
      <c r="E85" s="1" t="s">
        <v>86</v>
      </c>
      <c r="F85" s="2" t="n">
        <v>100</v>
      </c>
      <c r="G85" s="2" t="n">
        <v>100</v>
      </c>
      <c r="H85" s="4" t="n">
        <v>41090</v>
      </c>
    </row>
    <row r="86" customFormat="false" ht="14.25" hidden="false" customHeight="false" outlineLevel="0" collapsed="false">
      <c r="A86" s="1" t="n">
        <v>29763</v>
      </c>
      <c r="B86" s="1" t="str">
        <f aca="false">"13238040000118"</f>
        <v>13238040000118</v>
      </c>
      <c r="C86" s="1" t="s">
        <v>136</v>
      </c>
      <c r="D86" s="1" t="s">
        <v>137</v>
      </c>
      <c r="E86" s="1" t="s">
        <v>86</v>
      </c>
      <c r="F86" s="2" t="n">
        <v>100</v>
      </c>
      <c r="G86" s="2" t="n">
        <v>100</v>
      </c>
      <c r="H86" s="4" t="n">
        <v>40909</v>
      </c>
    </row>
    <row r="87" customFormat="false" ht="14.25" hidden="false" customHeight="false" outlineLevel="0" collapsed="false">
      <c r="A87" s="1" t="n">
        <v>29775</v>
      </c>
      <c r="B87" s="1" t="str">
        <f aca="false">"14856182000101"</f>
        <v>14856182000101</v>
      </c>
      <c r="C87" s="1" t="s">
        <v>138</v>
      </c>
      <c r="D87" s="1" t="s">
        <v>139</v>
      </c>
      <c r="E87" s="1" t="s">
        <v>86</v>
      </c>
      <c r="F87" s="2" t="n">
        <v>100</v>
      </c>
      <c r="G87" s="2" t="n">
        <v>100</v>
      </c>
      <c r="H87" s="4" t="n">
        <v>40909</v>
      </c>
    </row>
    <row r="88" customFormat="false" ht="14.25" hidden="false" customHeight="false" outlineLevel="0" collapsed="false">
      <c r="A88" s="1" t="n">
        <v>29779</v>
      </c>
      <c r="B88" s="1" t="str">
        <f aca="false">"02801667000119"</f>
        <v>02801667000119</v>
      </c>
      <c r="C88" s="1" t="s">
        <v>140</v>
      </c>
      <c r="E88" s="1" t="s">
        <v>86</v>
      </c>
      <c r="F88" s="2" t="n">
        <v>100</v>
      </c>
      <c r="G88" s="2" t="n">
        <v>100</v>
      </c>
      <c r="H88" s="4" t="n">
        <v>40909</v>
      </c>
    </row>
    <row r="89" customFormat="false" ht="14.25" hidden="false" customHeight="false" outlineLevel="0" collapsed="false">
      <c r="A89" s="1" t="n">
        <v>29802</v>
      </c>
      <c r="B89" s="1" t="str">
        <f aca="false">"27089861003917"</f>
        <v>27089861003917</v>
      </c>
      <c r="C89" s="1" t="s">
        <v>141</v>
      </c>
      <c r="D89" s="1" t="s">
        <v>142</v>
      </c>
      <c r="E89" s="1" t="s">
        <v>86</v>
      </c>
      <c r="F89" s="2" t="n">
        <v>100</v>
      </c>
      <c r="G89" s="2" t="n">
        <v>100</v>
      </c>
      <c r="H89" s="4" t="n">
        <v>41214</v>
      </c>
    </row>
    <row r="90" customFormat="false" ht="14.25" hidden="false" customHeight="false" outlineLevel="0" collapsed="false">
      <c r="A90" s="1" t="n">
        <v>30044</v>
      </c>
      <c r="B90" s="1" t="str">
        <f aca="false">"14730300000130"</f>
        <v>14730300000130</v>
      </c>
      <c r="C90" s="1" t="s">
        <v>143</v>
      </c>
      <c r="E90" s="1" t="s">
        <v>86</v>
      </c>
      <c r="F90" s="2" t="n">
        <v>100</v>
      </c>
      <c r="G90" s="2" t="n">
        <v>100</v>
      </c>
      <c r="H90" s="4" t="n">
        <v>41275</v>
      </c>
    </row>
    <row r="91" customFormat="false" ht="14.25" hidden="false" customHeight="false" outlineLevel="0" collapsed="false">
      <c r="A91" s="1" t="n">
        <v>30337</v>
      </c>
      <c r="B91" s="1" t="str">
        <f aca="false">"30714018000116"</f>
        <v>30714018000116</v>
      </c>
      <c r="C91" s="1" t="s">
        <v>144</v>
      </c>
      <c r="E91" s="1" t="s">
        <v>86</v>
      </c>
      <c r="F91" s="2" t="n">
        <v>100</v>
      </c>
      <c r="G91" s="2" t="n">
        <v>100</v>
      </c>
      <c r="H91" s="4" t="n">
        <v>41275</v>
      </c>
    </row>
    <row r="92" customFormat="false" ht="14.25" hidden="false" customHeight="false" outlineLevel="0" collapsed="false">
      <c r="A92" s="1" t="n">
        <v>30500</v>
      </c>
      <c r="B92" s="1" t="str">
        <f aca="false">"04497149000189"</f>
        <v>04497149000189</v>
      </c>
      <c r="C92" s="1" t="s">
        <v>145</v>
      </c>
      <c r="E92" s="1" t="s">
        <v>86</v>
      </c>
      <c r="F92" s="2" t="n">
        <v>100</v>
      </c>
      <c r="G92" s="2" t="n">
        <v>100</v>
      </c>
      <c r="H92" s="4" t="n">
        <v>41513</v>
      </c>
    </row>
    <row r="93" customFormat="false" ht="14.25" hidden="false" customHeight="false" outlineLevel="0" collapsed="false">
      <c r="A93" s="1" t="n">
        <v>30996</v>
      </c>
      <c r="B93" s="1" t="str">
        <f aca="false">"14897073000132"</f>
        <v>14897073000132</v>
      </c>
      <c r="C93" s="1" t="s">
        <v>146</v>
      </c>
      <c r="D93" s="1" t="s">
        <v>147</v>
      </c>
      <c r="E93" s="1" t="s">
        <v>86</v>
      </c>
      <c r="F93" s="2" t="n">
        <v>100</v>
      </c>
      <c r="G93" s="2" t="n">
        <v>100</v>
      </c>
      <c r="H93" s="4" t="n">
        <v>41688</v>
      </c>
    </row>
    <row r="94" customFormat="false" ht="14.25" hidden="false" customHeight="false" outlineLevel="0" collapsed="false">
      <c r="A94" s="1" t="n">
        <v>31071</v>
      </c>
      <c r="B94" s="1" t="str">
        <f aca="false">"17509421000145"</f>
        <v>17509421000145</v>
      </c>
      <c r="C94" s="1" t="s">
        <v>148</v>
      </c>
      <c r="D94" s="1" t="s">
        <v>149</v>
      </c>
      <c r="E94" s="1" t="s">
        <v>86</v>
      </c>
      <c r="F94" s="2" t="n">
        <v>100</v>
      </c>
      <c r="G94" s="2" t="n">
        <v>100</v>
      </c>
      <c r="H94" s="4" t="n">
        <v>41640</v>
      </c>
    </row>
    <row r="95" customFormat="false" ht="14.25" hidden="false" customHeight="false" outlineLevel="0" collapsed="false">
      <c r="A95" s="1" t="n">
        <v>31328</v>
      </c>
      <c r="B95" s="1" t="str">
        <f aca="false">"29510575000136"</f>
        <v>29510575000136</v>
      </c>
      <c r="C95" s="1" t="s">
        <v>150</v>
      </c>
      <c r="D95" s="1" t="s">
        <v>151</v>
      </c>
      <c r="E95" s="1" t="s">
        <v>86</v>
      </c>
      <c r="F95" s="2" t="n">
        <v>100</v>
      </c>
      <c r="G95" s="2" t="n">
        <v>100</v>
      </c>
      <c r="H95" s="4" t="n">
        <v>41800</v>
      </c>
    </row>
    <row r="96" customFormat="false" ht="14.25" hidden="false" customHeight="false" outlineLevel="0" collapsed="false">
      <c r="A96" s="1" t="n">
        <v>31505</v>
      </c>
      <c r="B96" s="1" t="str">
        <f aca="false">"34028316000103"</f>
        <v>34028316000103</v>
      </c>
      <c r="C96" s="1" t="s">
        <v>9</v>
      </c>
      <c r="E96" s="1" t="s">
        <v>86</v>
      </c>
      <c r="F96" s="2" t="n">
        <v>100</v>
      </c>
      <c r="G96" s="2" t="n">
        <v>100</v>
      </c>
      <c r="H96" s="4" t="n">
        <v>41857</v>
      </c>
    </row>
    <row r="97" customFormat="false" ht="14.25" hidden="false" customHeight="false" outlineLevel="0" collapsed="false">
      <c r="A97" s="1" t="n">
        <v>31650</v>
      </c>
      <c r="B97" s="1" t="str">
        <f aca="false">"61012019127215"</f>
        <v>61012019127215</v>
      </c>
      <c r="C97" s="1" t="s">
        <v>152</v>
      </c>
      <c r="D97" s="1" t="s">
        <v>153</v>
      </c>
      <c r="E97" s="1" t="s">
        <v>86</v>
      </c>
      <c r="F97" s="2" t="n">
        <v>100</v>
      </c>
      <c r="G97" s="2" t="n">
        <v>100</v>
      </c>
      <c r="H97" s="4" t="n">
        <v>41640</v>
      </c>
    </row>
    <row r="98" customFormat="false" ht="14.25" hidden="false" customHeight="false" outlineLevel="0" collapsed="false">
      <c r="A98" s="1" t="n">
        <v>32318</v>
      </c>
      <c r="B98" s="1" t="str">
        <f aca="false">"07144415000188"</f>
        <v>07144415000188</v>
      </c>
      <c r="C98" s="1" t="s">
        <v>154</v>
      </c>
      <c r="E98" s="1" t="s">
        <v>86</v>
      </c>
      <c r="F98" s="2" t="n">
        <v>100</v>
      </c>
      <c r="G98" s="2" t="n">
        <v>100</v>
      </c>
      <c r="H98" s="4" t="n">
        <v>42192</v>
      </c>
    </row>
    <row r="99" customFormat="false" ht="14.25" hidden="false" customHeight="false" outlineLevel="0" collapsed="false">
      <c r="A99" s="1" t="n">
        <v>33047</v>
      </c>
      <c r="B99" s="1" t="str">
        <f aca="false">"24084371000167"</f>
        <v>24084371000167</v>
      </c>
      <c r="C99" s="1" t="s">
        <v>155</v>
      </c>
      <c r="D99" s="1" t="s">
        <v>156</v>
      </c>
      <c r="E99" s="1" t="s">
        <v>86</v>
      </c>
      <c r="F99" s="3" t="n">
        <v>0</v>
      </c>
      <c r="G99" s="3" t="n">
        <v>0</v>
      </c>
      <c r="H99" s="4" t="n">
        <v>42370</v>
      </c>
    </row>
    <row r="100" customFormat="false" ht="14.25" hidden="false" customHeight="false" outlineLevel="0" collapsed="false">
      <c r="A100" s="1" t="n">
        <v>33265</v>
      </c>
      <c r="B100" s="1" t="str">
        <f aca="false">"30320154000121"</f>
        <v>30320154000121</v>
      </c>
      <c r="C100" s="1" t="s">
        <v>157</v>
      </c>
      <c r="D100" s="1" t="s">
        <v>157</v>
      </c>
      <c r="E100" s="1" t="s">
        <v>86</v>
      </c>
      <c r="F100" s="2" t="n">
        <v>100</v>
      </c>
      <c r="G100" s="2" t="n">
        <v>100</v>
      </c>
      <c r="H100" s="4" t="n">
        <v>29332</v>
      </c>
    </row>
    <row r="101" customFormat="false" ht="14.25" hidden="false" customHeight="false" outlineLevel="0" collapsed="false">
      <c r="A101" s="1" t="n">
        <v>33589</v>
      </c>
      <c r="B101" s="1" t="str">
        <f aca="false">"22251726000130"</f>
        <v>22251726000130</v>
      </c>
      <c r="C101" s="1" t="s">
        <v>158</v>
      </c>
      <c r="D101" s="1" t="s">
        <v>159</v>
      </c>
      <c r="E101" s="1" t="s">
        <v>17</v>
      </c>
      <c r="F101" s="3" t="n">
        <v>0</v>
      </c>
      <c r="G101" s="3" t="n">
        <v>0</v>
      </c>
      <c r="H101" s="4" t="n">
        <v>42683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2026-05-04T14:34:26Z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